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f69a318dbe4f38df/Documenten/"/>
    </mc:Choice>
  </mc:AlternateContent>
  <xr:revisionPtr revIDLastSave="0" documentId="8_{F9C0B08E-1A43-473F-BD4D-94B738D709E9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gerecht 1" sheetId="3" r:id="rId1"/>
    <sheet name="gerecht 2" sheetId="11" r:id="rId2"/>
    <sheet name="gerecht 3" sheetId="10" r:id="rId3"/>
    <sheet name="gerecht 4" sheetId="9" r:id="rId4"/>
    <sheet name="gerecht 5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1" l="1"/>
  <c r="G14" i="11"/>
  <c r="G13" i="11"/>
  <c r="G12" i="11"/>
  <c r="G11" i="11"/>
  <c r="G10" i="11"/>
  <c r="G9" i="11"/>
  <c r="G8" i="11"/>
  <c r="G7" i="11"/>
  <c r="G6" i="11"/>
  <c r="G21" i="10"/>
  <c r="G22" i="10" s="1"/>
  <c r="G24" i="10" s="1"/>
  <c r="G14" i="10"/>
  <c r="G13" i="10"/>
  <c r="G12" i="10"/>
  <c r="G11" i="10"/>
  <c r="G10" i="10"/>
  <c r="G9" i="10"/>
  <c r="G8" i="10"/>
  <c r="G7" i="10"/>
  <c r="G6" i="10"/>
  <c r="G16" i="10" s="1"/>
  <c r="G22" i="9"/>
  <c r="G24" i="9" s="1"/>
  <c r="G21" i="9"/>
  <c r="G16" i="9"/>
  <c r="G14" i="9"/>
  <c r="G13" i="9"/>
  <c r="G12" i="9"/>
  <c r="G11" i="9"/>
  <c r="G10" i="9"/>
  <c r="G9" i="9"/>
  <c r="G8" i="9"/>
  <c r="G7" i="9"/>
  <c r="G6" i="9"/>
  <c r="G21" i="8"/>
  <c r="G22" i="8" s="1"/>
  <c r="G24" i="8" s="1"/>
  <c r="G14" i="8"/>
  <c r="G13" i="8"/>
  <c r="G12" i="8"/>
  <c r="G11" i="8"/>
  <c r="G10" i="8"/>
  <c r="G9" i="8"/>
  <c r="G8" i="8"/>
  <c r="G7" i="8"/>
  <c r="G6" i="8"/>
  <c r="G16" i="8" s="1"/>
  <c r="G16" i="11" l="1"/>
  <c r="G17" i="11" s="1"/>
  <c r="G18" i="11" s="1"/>
  <c r="G17" i="10"/>
  <c r="G18" i="10" s="1"/>
  <c r="G17" i="9"/>
  <c r="G18" i="9" s="1"/>
  <c r="G17" i="8"/>
  <c r="G18" i="8" s="1"/>
  <c r="G22" i="3"/>
  <c r="G14" i="3"/>
  <c r="G13" i="3"/>
  <c r="G12" i="3"/>
  <c r="G11" i="3"/>
  <c r="G10" i="3"/>
  <c r="G9" i="3"/>
  <c r="G8" i="3"/>
  <c r="G7" i="3"/>
  <c r="G6" i="3"/>
  <c r="G16" i="3" l="1"/>
  <c r="G17" i="3" s="1"/>
  <c r="G18" i="3" s="1"/>
  <c r="G24" i="3" s="1"/>
</calcChain>
</file>

<file path=xl/sharedStrings.xml><?xml version="1.0" encoding="utf-8"?>
<sst xmlns="http://schemas.openxmlformats.org/spreadsheetml/2006/main" count="135" uniqueCount="33">
  <si>
    <t>kostprijs berekening</t>
  </si>
  <si>
    <t>gerecht:</t>
  </si>
  <si>
    <t>ingredient</t>
  </si>
  <si>
    <t>inkoopprijs</t>
  </si>
  <si>
    <t>per (liter, gram, stuk)</t>
  </si>
  <si>
    <t>benodigd recept</t>
  </si>
  <si>
    <t>kosten</t>
  </si>
  <si>
    <t>gram</t>
  </si>
  <si>
    <t>totaal inkoop waarde</t>
  </si>
  <si>
    <t xml:space="preserve">5% opslag </t>
  </si>
  <si>
    <t>totaal inkoopkosten</t>
  </si>
  <si>
    <t>inc BTW</t>
  </si>
  <si>
    <t>btw</t>
  </si>
  <si>
    <t>verkoop ex btw</t>
  </si>
  <si>
    <t>inslag</t>
  </si>
  <si>
    <t>bepaal de kaartprijs</t>
  </si>
  <si>
    <t>ml</t>
  </si>
  <si>
    <t>gerecht:wittechocolade cheesecake</t>
  </si>
  <si>
    <t>gerecht:carpaccio</t>
  </si>
  <si>
    <t>carpaccio</t>
  </si>
  <si>
    <t>rucola</t>
  </si>
  <si>
    <t>truffelmayo</t>
  </si>
  <si>
    <t>parmazaansekaas</t>
  </si>
  <si>
    <t>flower</t>
  </si>
  <si>
    <t>granulated sugar</t>
  </si>
  <si>
    <t>salt</t>
  </si>
  <si>
    <t>chocolatechips</t>
  </si>
  <si>
    <t>butter</t>
  </si>
  <si>
    <t>eggs</t>
  </si>
  <si>
    <t>vanilla extract</t>
  </si>
  <si>
    <t>lemon</t>
  </si>
  <si>
    <t>chickenfilet</t>
  </si>
  <si>
    <t>panneermeel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</si>
</sst>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wrapText="1"/>
    </xf>
    <xf numFmtId="44" fontId="0" fillId="0" borderId="0" xfId="1" applyFont="1"/>
    <xf numFmtId="44" fontId="0" fillId="0" borderId="0" xfId="0" applyNumberFormat="1"/>
    <xf numFmtId="0" fontId="3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44" fontId="0" fillId="0" borderId="1" xfId="1" applyFont="1" applyBorder="1"/>
    <xf numFmtId="9" fontId="0" fillId="0" borderId="0" xfId="2" applyFont="1"/>
    <xf numFmtId="44" fontId="0" fillId="3" borderId="0" xfId="1" applyFont="1" applyFill="1"/>
    <xf numFmtId="0" fontId="0" fillId="3" borderId="0" xfId="0" applyFill="1"/>
    <xf numFmtId="0" fontId="0" fillId="3" borderId="0" xfId="0" applyFill="1" applyAlignment="1">
      <alignment horizontal="center"/>
    </xf>
    <xf numFmtId="0" fontId="0" fillId="0" borderId="2" xfId="0" applyBorder="1" applyAlignment="1">
      <alignment horizontal="right"/>
    </xf>
    <xf numFmtId="9" fontId="0" fillId="0" borderId="3" xfId="2" applyFont="1" applyBorder="1"/>
    <xf numFmtId="9" fontId="0" fillId="3" borderId="0" xfId="0" applyNumberFormat="1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right"/>
    </xf>
    <xf numFmtId="9" fontId="0" fillId="0" borderId="0" xfId="1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DB08B-025D-4C06-93E2-C54F89535614}">
  <dimension ref="B2:H25"/>
  <sheetViews>
    <sheetView topLeftCell="A5" zoomScale="90" zoomScaleNormal="120" workbookViewId="0">
      <selection activeCell="H22" sqref="H22"/>
    </sheetView>
  </sheetViews>
  <sheetFormatPr defaultRowHeight="14.5" x14ac:dyDescent="0.35"/>
  <cols>
    <col min="2" max="2" width="17.453125" customWidth="1"/>
    <col min="3" max="3" width="10" customWidth="1"/>
    <col min="4" max="4" width="12.54296875" style="2" customWidth="1"/>
    <col min="5" max="5" width="10.1796875" customWidth="1"/>
  </cols>
  <sheetData>
    <row r="2" spans="2:7" ht="18.5" x14ac:dyDescent="0.45">
      <c r="B2" s="6" t="s">
        <v>0</v>
      </c>
    </row>
    <row r="4" spans="2:7" x14ac:dyDescent="0.35">
      <c r="B4" t="s">
        <v>17</v>
      </c>
      <c r="C4" s="19"/>
      <c r="D4" s="19"/>
      <c r="E4" s="19"/>
    </row>
    <row r="5" spans="2:7" ht="29" x14ac:dyDescent="0.35">
      <c r="B5" s="1" t="s">
        <v>2</v>
      </c>
      <c r="C5" s="1" t="s">
        <v>3</v>
      </c>
      <c r="D5" s="3" t="s">
        <v>4</v>
      </c>
      <c r="E5" s="3" t="s">
        <v>5</v>
      </c>
      <c r="F5" s="1"/>
      <c r="G5" s="1" t="s">
        <v>6</v>
      </c>
    </row>
    <row r="6" spans="2:7" x14ac:dyDescent="0.35">
      <c r="B6" s="14" t="s">
        <v>23</v>
      </c>
      <c r="C6" s="13">
        <v>0.9</v>
      </c>
      <c r="D6" s="15">
        <v>1000</v>
      </c>
      <c r="E6" s="14">
        <v>1000</v>
      </c>
      <c r="F6" s="15" t="s">
        <v>7</v>
      </c>
      <c r="G6" s="5">
        <f>C6/D6*E6</f>
        <v>0.9</v>
      </c>
    </row>
    <row r="7" spans="2:7" x14ac:dyDescent="0.35">
      <c r="B7" s="14" t="s">
        <v>24</v>
      </c>
      <c r="C7" s="13">
        <v>5.95</v>
      </c>
      <c r="D7" s="15">
        <v>5000</v>
      </c>
      <c r="E7" s="14">
        <v>250</v>
      </c>
      <c r="F7" s="15" t="s">
        <v>7</v>
      </c>
      <c r="G7" s="5">
        <f t="shared" ref="G7:G14" si="0">C7/D7*E7</f>
        <v>0.29750000000000004</v>
      </c>
    </row>
    <row r="8" spans="2:7" x14ac:dyDescent="0.35">
      <c r="B8" s="14" t="s">
        <v>25</v>
      </c>
      <c r="C8" s="13">
        <v>2.5</v>
      </c>
      <c r="D8" s="15">
        <v>1000</v>
      </c>
      <c r="E8" s="14">
        <v>5</v>
      </c>
      <c r="F8" s="15" t="s">
        <v>7</v>
      </c>
      <c r="G8" s="5">
        <f t="shared" si="0"/>
        <v>1.2500000000000001E-2</v>
      </c>
    </row>
    <row r="9" spans="2:7" x14ac:dyDescent="0.35">
      <c r="B9" s="14" t="s">
        <v>26</v>
      </c>
      <c r="C9" s="13">
        <v>5</v>
      </c>
      <c r="D9" s="15">
        <v>1000</v>
      </c>
      <c r="E9" s="14">
        <v>250</v>
      </c>
      <c r="F9" s="15" t="s">
        <v>7</v>
      </c>
      <c r="G9" s="5">
        <f t="shared" si="0"/>
        <v>1.25</v>
      </c>
    </row>
    <row r="10" spans="2:7" x14ac:dyDescent="0.35">
      <c r="B10" s="14" t="s">
        <v>27</v>
      </c>
      <c r="C10" s="13">
        <v>2</v>
      </c>
      <c r="D10" s="15">
        <v>500</v>
      </c>
      <c r="E10" s="14">
        <v>250</v>
      </c>
      <c r="F10" s="15" t="s">
        <v>16</v>
      </c>
      <c r="G10" s="5">
        <f t="shared" si="0"/>
        <v>1</v>
      </c>
    </row>
    <row r="11" spans="2:7" x14ac:dyDescent="0.35">
      <c r="B11" s="14" t="s">
        <v>28</v>
      </c>
      <c r="C11" s="13">
        <v>3.5</v>
      </c>
      <c r="D11" s="15">
        <v>1000</v>
      </c>
      <c r="E11" s="14">
        <v>100</v>
      </c>
      <c r="F11" s="15" t="s">
        <v>7</v>
      </c>
      <c r="G11" s="5">
        <f t="shared" si="0"/>
        <v>0.35000000000000003</v>
      </c>
    </row>
    <row r="12" spans="2:7" x14ac:dyDescent="0.35">
      <c r="B12" s="14" t="s">
        <v>29</v>
      </c>
      <c r="C12" s="13">
        <v>5</v>
      </c>
      <c r="D12" s="15">
        <v>50</v>
      </c>
      <c r="E12" s="14">
        <v>3</v>
      </c>
      <c r="F12" s="15" t="s">
        <v>7</v>
      </c>
      <c r="G12" s="5">
        <f t="shared" si="0"/>
        <v>0.30000000000000004</v>
      </c>
    </row>
    <row r="13" spans="2:7" x14ac:dyDescent="0.35">
      <c r="B13" s="14"/>
      <c r="C13" s="13">
        <v>0</v>
      </c>
      <c r="D13" s="15">
        <v>1000</v>
      </c>
      <c r="E13" s="14"/>
      <c r="F13" s="15" t="s">
        <v>7</v>
      </c>
      <c r="G13" s="5">
        <f t="shared" si="0"/>
        <v>0</v>
      </c>
    </row>
    <row r="14" spans="2:7" x14ac:dyDescent="0.35">
      <c r="B14" s="14"/>
      <c r="C14" s="13">
        <v>0</v>
      </c>
      <c r="D14" s="15">
        <v>1000</v>
      </c>
      <c r="E14" s="14"/>
      <c r="F14" s="15" t="s">
        <v>7</v>
      </c>
      <c r="G14" s="5">
        <f t="shared" si="0"/>
        <v>0</v>
      </c>
    </row>
    <row r="16" spans="2:7" x14ac:dyDescent="0.35">
      <c r="F16" s="7" t="s">
        <v>8</v>
      </c>
      <c r="G16" s="4">
        <f>SUM(G6:G15)</f>
        <v>4.1100000000000003</v>
      </c>
    </row>
    <row r="17" spans="2:8" x14ac:dyDescent="0.35">
      <c r="F17" s="7" t="s">
        <v>9</v>
      </c>
      <c r="G17" s="4">
        <f>G16*5%</f>
        <v>0.20550000000000002</v>
      </c>
    </row>
    <row r="18" spans="2:8" x14ac:dyDescent="0.35">
      <c r="B18" s="8"/>
      <c r="C18" s="8"/>
      <c r="D18" s="9"/>
      <c r="E18" s="8"/>
      <c r="F18" s="10" t="s">
        <v>10</v>
      </c>
      <c r="G18" s="11">
        <f>G16+G17</f>
        <v>4.3155000000000001</v>
      </c>
    </row>
    <row r="20" spans="2:8" x14ac:dyDescent="0.35">
      <c r="E20" s="20" t="s">
        <v>15</v>
      </c>
      <c r="F20" s="20"/>
      <c r="G20" s="13">
        <v>8</v>
      </c>
      <c r="H20" t="s">
        <v>11</v>
      </c>
    </row>
    <row r="21" spans="2:8" x14ac:dyDescent="0.35">
      <c r="F21" s="7" t="s">
        <v>12</v>
      </c>
      <c r="G21" s="21">
        <v>0.09</v>
      </c>
      <c r="H21" s="18">
        <v>0.09</v>
      </c>
    </row>
    <row r="22" spans="2:8" x14ac:dyDescent="0.35">
      <c r="F22" s="7" t="s">
        <v>13</v>
      </c>
      <c r="G22" s="4">
        <f>G20-'gerecht 1'!G21</f>
        <v>7.91</v>
      </c>
    </row>
    <row r="23" spans="2:8" ht="15" thickBot="1" x14ac:dyDescent="0.4"/>
    <row r="24" spans="2:8" ht="15" thickBot="1" x14ac:dyDescent="0.4">
      <c r="F24" s="16" t="s">
        <v>14</v>
      </c>
      <c r="G24" s="17">
        <f>IF(G22=0,"",G18/G22)</f>
        <v>0.54557522123893809</v>
      </c>
    </row>
    <row r="25" spans="2:8" x14ac:dyDescent="0.35">
      <c r="G25" s="12"/>
    </row>
  </sheetData>
  <protectedRanges>
    <protectedRange sqref="H21" name="btw"/>
    <protectedRange sqref="G20" name="kaartprijs"/>
    <protectedRange sqref="B6:F14" name="gerecht gegevens"/>
  </protectedRanges>
  <mergeCells count="2">
    <mergeCell ref="C4:E4"/>
    <mergeCell ref="E20:F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B8C97-677D-4525-8EFC-C4CD552E4C3D}">
  <dimension ref="B2:H25"/>
  <sheetViews>
    <sheetView topLeftCell="A7" workbookViewId="0">
      <selection activeCell="G23" sqref="G23"/>
    </sheetView>
  </sheetViews>
  <sheetFormatPr defaultRowHeight="14.5" x14ac:dyDescent="0.35"/>
  <cols>
    <col min="2" max="2" width="17.453125" customWidth="1"/>
    <col min="3" max="3" width="10" customWidth="1"/>
    <col min="4" max="4" width="12.54296875" style="2" customWidth="1"/>
    <col min="5" max="5" width="10.1796875" customWidth="1"/>
  </cols>
  <sheetData>
    <row r="2" spans="2:7" ht="18.5" x14ac:dyDescent="0.45">
      <c r="B2" s="6" t="s">
        <v>0</v>
      </c>
    </row>
    <row r="4" spans="2:7" x14ac:dyDescent="0.35">
      <c r="B4" t="s">
        <v>18</v>
      </c>
      <c r="C4" s="19"/>
      <c r="D4" s="19"/>
      <c r="E4" s="19"/>
    </row>
    <row r="5" spans="2:7" ht="29" x14ac:dyDescent="0.35">
      <c r="B5" s="1" t="s">
        <v>2</v>
      </c>
      <c r="C5" s="1" t="s">
        <v>3</v>
      </c>
      <c r="D5" s="3" t="s">
        <v>4</v>
      </c>
      <c r="E5" s="3" t="s">
        <v>5</v>
      </c>
      <c r="F5" s="1"/>
      <c r="G5" s="1" t="s">
        <v>6</v>
      </c>
    </row>
    <row r="6" spans="2:7" x14ac:dyDescent="0.35">
      <c r="B6" s="14" t="s">
        <v>19</v>
      </c>
      <c r="C6" s="13">
        <v>4</v>
      </c>
      <c r="D6" s="15">
        <v>100</v>
      </c>
      <c r="E6" s="14">
        <v>175</v>
      </c>
      <c r="F6" s="15" t="s">
        <v>7</v>
      </c>
      <c r="G6" s="5">
        <f>C6/D6*E6</f>
        <v>7</v>
      </c>
    </row>
    <row r="7" spans="2:7" x14ac:dyDescent="0.35">
      <c r="B7" s="14" t="s">
        <v>20</v>
      </c>
      <c r="C7" s="13">
        <v>1.1000000000000001</v>
      </c>
      <c r="D7" s="15">
        <v>250</v>
      </c>
      <c r="E7" s="14">
        <v>10</v>
      </c>
      <c r="F7" s="15" t="s">
        <v>7</v>
      </c>
      <c r="G7" s="5">
        <f t="shared" ref="G7:G14" si="0">C7/D7*E7</f>
        <v>4.4000000000000004E-2</v>
      </c>
    </row>
    <row r="8" spans="2:7" x14ac:dyDescent="0.35">
      <c r="B8" s="14" t="s">
        <v>21</v>
      </c>
      <c r="C8" s="13">
        <v>3</v>
      </c>
      <c r="D8" s="15">
        <v>250</v>
      </c>
      <c r="E8" s="14">
        <v>10</v>
      </c>
      <c r="F8" s="15" t="s">
        <v>7</v>
      </c>
      <c r="G8" s="5">
        <f t="shared" si="0"/>
        <v>0.12</v>
      </c>
    </row>
    <row r="9" spans="2:7" x14ac:dyDescent="0.35">
      <c r="B9" s="14" t="s">
        <v>22</v>
      </c>
      <c r="C9" s="13">
        <v>5.29</v>
      </c>
      <c r="D9" s="15">
        <v>170</v>
      </c>
      <c r="E9" s="14">
        <v>10</v>
      </c>
      <c r="F9" s="15" t="s">
        <v>7</v>
      </c>
      <c r="G9" s="5">
        <f t="shared" si="0"/>
        <v>0.31117647058823533</v>
      </c>
    </row>
    <row r="10" spans="2:7" x14ac:dyDescent="0.35">
      <c r="B10" s="14"/>
      <c r="C10" s="13">
        <v>0</v>
      </c>
      <c r="D10" s="15">
        <v>1000</v>
      </c>
      <c r="E10" s="14"/>
      <c r="F10" s="15" t="s">
        <v>7</v>
      </c>
      <c r="G10" s="5">
        <f t="shared" si="0"/>
        <v>0</v>
      </c>
    </row>
    <row r="11" spans="2:7" x14ac:dyDescent="0.35">
      <c r="B11" s="14"/>
      <c r="C11" s="13">
        <v>0</v>
      </c>
      <c r="D11" s="15">
        <v>1000</v>
      </c>
      <c r="E11" s="14"/>
      <c r="F11" s="15" t="s">
        <v>7</v>
      </c>
      <c r="G11" s="5">
        <f t="shared" si="0"/>
        <v>0</v>
      </c>
    </row>
    <row r="12" spans="2:7" x14ac:dyDescent="0.35">
      <c r="B12" s="14"/>
      <c r="C12" s="13">
        <v>0</v>
      </c>
      <c r="D12" s="15">
        <v>1000</v>
      </c>
      <c r="E12" s="14"/>
      <c r="F12" s="15" t="s">
        <v>7</v>
      </c>
      <c r="G12" s="5">
        <f t="shared" si="0"/>
        <v>0</v>
      </c>
    </row>
    <row r="13" spans="2:7" x14ac:dyDescent="0.35">
      <c r="B13" s="14"/>
      <c r="C13" s="13">
        <v>0</v>
      </c>
      <c r="D13" s="15">
        <v>1000</v>
      </c>
      <c r="E13" s="14"/>
      <c r="F13" s="15" t="s">
        <v>7</v>
      </c>
      <c r="G13" s="5">
        <f t="shared" si="0"/>
        <v>0</v>
      </c>
    </row>
    <row r="14" spans="2:7" x14ac:dyDescent="0.35">
      <c r="B14" s="14"/>
      <c r="C14" s="13">
        <v>0</v>
      </c>
      <c r="D14" s="15">
        <v>1000</v>
      </c>
      <c r="E14" s="14"/>
      <c r="F14" s="15" t="s">
        <v>7</v>
      </c>
      <c r="G14" s="5">
        <f t="shared" si="0"/>
        <v>0</v>
      </c>
    </row>
    <row r="16" spans="2:7" x14ac:dyDescent="0.35">
      <c r="F16" s="7" t="s">
        <v>8</v>
      </c>
      <c r="G16" s="4">
        <f>SUM(G6:G15)</f>
        <v>7.4751764705882353</v>
      </c>
    </row>
    <row r="17" spans="2:8" x14ac:dyDescent="0.35">
      <c r="F17" s="7" t="s">
        <v>9</v>
      </c>
      <c r="G17" s="4">
        <f>G16*5%</f>
        <v>0.37375882352941181</v>
      </c>
    </row>
    <row r="18" spans="2:8" x14ac:dyDescent="0.35">
      <c r="B18" s="8"/>
      <c r="C18" s="8"/>
      <c r="D18" s="9"/>
      <c r="E18" s="8"/>
      <c r="F18" s="10" t="s">
        <v>10</v>
      </c>
      <c r="G18" s="11">
        <f>G16+G17</f>
        <v>7.8489352941176467</v>
      </c>
    </row>
    <row r="20" spans="2:8" x14ac:dyDescent="0.35">
      <c r="E20" s="20" t="s">
        <v>15</v>
      </c>
      <c r="F20" s="20"/>
      <c r="G20" s="13">
        <v>12.5</v>
      </c>
      <c r="H20" t="s">
        <v>11</v>
      </c>
    </row>
    <row r="21" spans="2:8" x14ac:dyDescent="0.35">
      <c r="F21" s="7" t="s">
        <v>12</v>
      </c>
      <c r="G21" s="21">
        <v>0.09</v>
      </c>
      <c r="H21" s="18">
        <v>0.09</v>
      </c>
    </row>
    <row r="22" spans="2:8" x14ac:dyDescent="0.35">
      <c r="F22" s="7" t="s">
        <v>13</v>
      </c>
      <c r="G22" s="4">
        <v>11.46</v>
      </c>
    </row>
    <row r="23" spans="2:8" ht="15" thickBot="1" x14ac:dyDescent="0.4"/>
    <row r="24" spans="2:8" ht="15" thickBot="1" x14ac:dyDescent="0.4">
      <c r="F24" s="16" t="s">
        <v>14</v>
      </c>
      <c r="G24" s="17">
        <f>IF(G22=0,"",G18/G22)</f>
        <v>0.68489836772405288</v>
      </c>
    </row>
    <row r="25" spans="2:8" x14ac:dyDescent="0.35">
      <c r="G25" s="12"/>
    </row>
  </sheetData>
  <protectedRanges>
    <protectedRange sqref="H21" name="btw"/>
    <protectedRange sqref="G20" name="kaartprijs"/>
    <protectedRange sqref="B6:F14" name="gerecht gegevens"/>
  </protectedRanges>
  <mergeCells count="2">
    <mergeCell ref="C4:E4"/>
    <mergeCell ref="E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C4C2F-C362-402B-B4C2-E44F65F50D79}">
  <dimension ref="B2:H25"/>
  <sheetViews>
    <sheetView tabSelected="1" topLeftCell="A6" workbookViewId="0">
      <selection activeCell="G24" sqref="G24"/>
    </sheetView>
  </sheetViews>
  <sheetFormatPr defaultRowHeight="14.5" x14ac:dyDescent="0.35"/>
  <cols>
    <col min="2" max="2" width="17.453125" customWidth="1"/>
    <col min="3" max="3" width="10" customWidth="1"/>
    <col min="4" max="4" width="12.54296875" style="2" customWidth="1"/>
    <col min="5" max="5" width="10.1796875" customWidth="1"/>
  </cols>
  <sheetData>
    <row r="2" spans="2:7" ht="18.5" x14ac:dyDescent="0.45">
      <c r="B2" s="6" t="s">
        <v>0</v>
      </c>
    </row>
    <row r="4" spans="2:7" x14ac:dyDescent="0.35">
      <c r="B4" t="s">
        <v>1</v>
      </c>
      <c r="C4" s="19"/>
      <c r="D4" s="19"/>
      <c r="E4" s="19"/>
    </row>
    <row r="5" spans="2:7" ht="29" x14ac:dyDescent="0.35">
      <c r="B5" s="1" t="s">
        <v>2</v>
      </c>
      <c r="C5" s="1" t="s">
        <v>3</v>
      </c>
      <c r="D5" s="3" t="s">
        <v>4</v>
      </c>
      <c r="E5" s="3" t="s">
        <v>5</v>
      </c>
      <c r="F5" s="1"/>
      <c r="G5" s="1" t="s">
        <v>6</v>
      </c>
    </row>
    <row r="6" spans="2:7" x14ac:dyDescent="0.35">
      <c r="B6" s="14" t="s">
        <v>30</v>
      </c>
      <c r="C6" s="13">
        <v>1.9</v>
      </c>
      <c r="D6" s="15">
        <v>1000</v>
      </c>
      <c r="E6" s="14">
        <v>250</v>
      </c>
      <c r="F6" s="15" t="s">
        <v>7</v>
      </c>
      <c r="G6" s="5">
        <f>C6/D6*E6</f>
        <v>0.47499999999999998</v>
      </c>
    </row>
    <row r="7" spans="2:7" x14ac:dyDescent="0.35">
      <c r="B7" s="14" t="s">
        <v>31</v>
      </c>
      <c r="C7" s="13">
        <v>10</v>
      </c>
      <c r="D7" s="15">
        <v>1000</v>
      </c>
      <c r="E7" s="14">
        <v>400</v>
      </c>
      <c r="F7" s="15" t="s">
        <v>7</v>
      </c>
      <c r="G7" s="5">
        <f t="shared" ref="G7:G14" si="0">C7/D7*E7</f>
        <v>4</v>
      </c>
    </row>
    <row r="8" spans="2:7" x14ac:dyDescent="0.35">
      <c r="B8" s="14" t="s">
        <v>23</v>
      </c>
      <c r="C8" s="13">
        <v>0.9</v>
      </c>
      <c r="D8" s="15">
        <v>1000</v>
      </c>
      <c r="E8" s="14">
        <v>200</v>
      </c>
      <c r="F8" s="15" t="s">
        <v>7</v>
      </c>
      <c r="G8" s="5">
        <f t="shared" si="0"/>
        <v>0.18</v>
      </c>
    </row>
    <row r="9" spans="2:7" x14ac:dyDescent="0.35">
      <c r="B9" s="14" t="s">
        <v>32</v>
      </c>
      <c r="C9" s="13">
        <v>4</v>
      </c>
      <c r="D9" s="15">
        <v>1000</v>
      </c>
      <c r="E9" s="14">
        <v>300</v>
      </c>
      <c r="F9" s="15" t="s">
        <v>7</v>
      </c>
      <c r="G9" s="5">
        <f t="shared" si="0"/>
        <v>1.2</v>
      </c>
    </row>
    <row r="10" spans="2:7" x14ac:dyDescent="0.35">
      <c r="B10" s="14"/>
      <c r="C10" s="13">
        <v>0</v>
      </c>
      <c r="D10" s="15">
        <v>1000</v>
      </c>
      <c r="E10" s="14"/>
      <c r="F10" s="15" t="s">
        <v>7</v>
      </c>
      <c r="G10" s="5">
        <f t="shared" si="0"/>
        <v>0</v>
      </c>
    </row>
    <row r="11" spans="2:7" x14ac:dyDescent="0.35">
      <c r="B11" s="14"/>
      <c r="C11" s="13">
        <v>0</v>
      </c>
      <c r="D11" s="15">
        <v>1000</v>
      </c>
      <c r="E11" s="14"/>
      <c r="F11" s="15" t="s">
        <v>7</v>
      </c>
      <c r="G11" s="5">
        <f t="shared" si="0"/>
        <v>0</v>
      </c>
    </row>
    <row r="12" spans="2:7" x14ac:dyDescent="0.35">
      <c r="B12" s="14"/>
      <c r="C12" s="13">
        <v>0</v>
      </c>
      <c r="D12" s="15">
        <v>1000</v>
      </c>
      <c r="E12" s="14"/>
      <c r="F12" s="15" t="s">
        <v>7</v>
      </c>
      <c r="G12" s="5">
        <f t="shared" si="0"/>
        <v>0</v>
      </c>
    </row>
    <row r="13" spans="2:7" x14ac:dyDescent="0.35">
      <c r="B13" s="14"/>
      <c r="C13" s="13">
        <v>0</v>
      </c>
      <c r="D13" s="15">
        <v>1000</v>
      </c>
      <c r="E13" s="14"/>
      <c r="F13" s="15" t="s">
        <v>7</v>
      </c>
      <c r="G13" s="5">
        <f t="shared" si="0"/>
        <v>0</v>
      </c>
    </row>
    <row r="14" spans="2:7" x14ac:dyDescent="0.35">
      <c r="B14" s="14"/>
      <c r="C14" s="13">
        <v>0</v>
      </c>
      <c r="D14" s="15">
        <v>1000</v>
      </c>
      <c r="E14" s="14"/>
      <c r="F14" s="15" t="s">
        <v>7</v>
      </c>
      <c r="G14" s="5">
        <f t="shared" si="0"/>
        <v>0</v>
      </c>
    </row>
    <row r="16" spans="2:7" x14ac:dyDescent="0.35">
      <c r="F16" s="7" t="s">
        <v>8</v>
      </c>
      <c r="G16" s="4">
        <f>SUM(G6:G15)</f>
        <v>5.8549999999999995</v>
      </c>
    </row>
    <row r="17" spans="2:8" x14ac:dyDescent="0.35">
      <c r="F17" s="7" t="s">
        <v>9</v>
      </c>
      <c r="G17" s="4">
        <f>G16*5%</f>
        <v>0.29275000000000001</v>
      </c>
    </row>
    <row r="18" spans="2:8" x14ac:dyDescent="0.35">
      <c r="B18" s="8"/>
      <c r="C18" s="8"/>
      <c r="D18" s="9"/>
      <c r="E18" s="8"/>
      <c r="F18" s="10" t="s">
        <v>10</v>
      </c>
      <c r="G18" s="11">
        <f>G16+G17</f>
        <v>6.1477499999999994</v>
      </c>
    </row>
    <row r="20" spans="2:8" x14ac:dyDescent="0.35">
      <c r="E20" s="20" t="s">
        <v>15</v>
      </c>
      <c r="F20" s="20"/>
      <c r="G20" s="13">
        <v>20</v>
      </c>
      <c r="H20" t="s">
        <v>11</v>
      </c>
    </row>
    <row r="21" spans="2:8" x14ac:dyDescent="0.35">
      <c r="F21" s="7" t="s">
        <v>12</v>
      </c>
      <c r="G21" s="4">
        <f>G20-G20/(1+H21)</f>
        <v>1.6513761467889907</v>
      </c>
      <c r="H21" s="18">
        <v>0.09</v>
      </c>
    </row>
    <row r="22" spans="2:8" x14ac:dyDescent="0.35">
      <c r="F22" s="7" t="s">
        <v>13</v>
      </c>
      <c r="G22" s="4">
        <f>G20-G21</f>
        <v>18.348623853211009</v>
      </c>
    </row>
    <row r="23" spans="2:8" ht="15" thickBot="1" x14ac:dyDescent="0.4"/>
    <row r="24" spans="2:8" ht="15" thickBot="1" x14ac:dyDescent="0.4">
      <c r="F24" s="16" t="s">
        <v>14</v>
      </c>
      <c r="G24" s="17">
        <f>IF(G22=0,"",G18/G22)</f>
        <v>0.33505237499999996</v>
      </c>
    </row>
    <row r="25" spans="2:8" x14ac:dyDescent="0.35">
      <c r="G25" s="12"/>
    </row>
  </sheetData>
  <protectedRanges>
    <protectedRange sqref="H21" name="btw"/>
    <protectedRange sqref="G20" name="kaartprijs"/>
    <protectedRange sqref="B6:F14" name="gerecht gegevens"/>
  </protectedRanges>
  <mergeCells count="2">
    <mergeCell ref="C4:E4"/>
    <mergeCell ref="E20:F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1B3A2-A1F0-4C46-B58E-2BC04EC87642}">
  <dimension ref="B2:H25"/>
  <sheetViews>
    <sheetView topLeftCell="A5" workbookViewId="0">
      <selection activeCell="G24" sqref="G24"/>
    </sheetView>
  </sheetViews>
  <sheetFormatPr defaultRowHeight="14.5" x14ac:dyDescent="0.35"/>
  <cols>
    <col min="2" max="2" width="17.453125" customWidth="1"/>
    <col min="3" max="3" width="10" customWidth="1"/>
    <col min="4" max="4" width="12.54296875" style="2" customWidth="1"/>
    <col min="5" max="5" width="10.1796875" customWidth="1"/>
  </cols>
  <sheetData>
    <row r="2" spans="2:7" ht="18.5" x14ac:dyDescent="0.45">
      <c r="B2" s="6" t="s">
        <v>0</v>
      </c>
    </row>
    <row r="4" spans="2:7" x14ac:dyDescent="0.35">
      <c r="B4" t="s">
        <v>1</v>
      </c>
      <c r="C4" s="19"/>
      <c r="D4" s="19"/>
      <c r="E4" s="19"/>
    </row>
    <row r="5" spans="2:7" ht="29" x14ac:dyDescent="0.35">
      <c r="B5" s="1" t="s">
        <v>2</v>
      </c>
      <c r="C5" s="1" t="s">
        <v>3</v>
      </c>
      <c r="D5" s="3" t="s">
        <v>4</v>
      </c>
      <c r="E5" s="3" t="s">
        <v>5</v>
      </c>
      <c r="F5" s="1"/>
      <c r="G5" s="1" t="s">
        <v>6</v>
      </c>
    </row>
    <row r="6" spans="2:7" x14ac:dyDescent="0.35">
      <c r="B6" s="14"/>
      <c r="C6" s="13">
        <v>4</v>
      </c>
      <c r="D6" s="15">
        <v>1000</v>
      </c>
      <c r="E6" s="14">
        <v>250</v>
      </c>
      <c r="F6" s="15" t="s">
        <v>7</v>
      </c>
      <c r="G6" s="5">
        <f>C6/D6*E6</f>
        <v>1</v>
      </c>
    </row>
    <row r="7" spans="2:7" x14ac:dyDescent="0.35">
      <c r="B7" s="14"/>
      <c r="C7" s="13">
        <v>0</v>
      </c>
      <c r="D7" s="15">
        <v>1000</v>
      </c>
      <c r="E7" s="14"/>
      <c r="F7" s="15" t="s">
        <v>7</v>
      </c>
      <c r="G7" s="5">
        <f t="shared" ref="G7:G14" si="0">C7/D7*E7</f>
        <v>0</v>
      </c>
    </row>
    <row r="8" spans="2:7" x14ac:dyDescent="0.35">
      <c r="B8" s="14"/>
      <c r="C8" s="13">
        <v>0</v>
      </c>
      <c r="D8" s="15">
        <v>1000</v>
      </c>
      <c r="E8" s="14"/>
      <c r="F8" s="15" t="s">
        <v>7</v>
      </c>
      <c r="G8" s="5">
        <f t="shared" si="0"/>
        <v>0</v>
      </c>
    </row>
    <row r="9" spans="2:7" x14ac:dyDescent="0.35">
      <c r="B9" s="14"/>
      <c r="C9" s="13">
        <v>0</v>
      </c>
      <c r="D9" s="15">
        <v>1000</v>
      </c>
      <c r="E9" s="14"/>
      <c r="F9" s="15" t="s">
        <v>7</v>
      </c>
      <c r="G9" s="5">
        <f t="shared" si="0"/>
        <v>0</v>
      </c>
    </row>
    <row r="10" spans="2:7" x14ac:dyDescent="0.35">
      <c r="B10" s="14"/>
      <c r="C10" s="13">
        <v>0</v>
      </c>
      <c r="D10" s="15">
        <v>1000</v>
      </c>
      <c r="E10" s="14"/>
      <c r="F10" s="15" t="s">
        <v>7</v>
      </c>
      <c r="G10" s="5">
        <f t="shared" si="0"/>
        <v>0</v>
      </c>
    </row>
    <row r="11" spans="2:7" x14ac:dyDescent="0.35">
      <c r="B11" s="14"/>
      <c r="C11" s="13">
        <v>0</v>
      </c>
      <c r="D11" s="15">
        <v>1000</v>
      </c>
      <c r="E11" s="14"/>
      <c r="F11" s="15" t="s">
        <v>7</v>
      </c>
      <c r="G11" s="5">
        <f t="shared" si="0"/>
        <v>0</v>
      </c>
    </row>
    <row r="12" spans="2:7" x14ac:dyDescent="0.35">
      <c r="B12" s="14"/>
      <c r="C12" s="13">
        <v>0</v>
      </c>
      <c r="D12" s="15">
        <v>1000</v>
      </c>
      <c r="E12" s="14"/>
      <c r="F12" s="15" t="s">
        <v>7</v>
      </c>
      <c r="G12" s="5">
        <f t="shared" si="0"/>
        <v>0</v>
      </c>
    </row>
    <row r="13" spans="2:7" x14ac:dyDescent="0.35">
      <c r="B13" s="14"/>
      <c r="C13" s="13">
        <v>0</v>
      </c>
      <c r="D13" s="15">
        <v>1000</v>
      </c>
      <c r="E13" s="14"/>
      <c r="F13" s="15" t="s">
        <v>7</v>
      </c>
      <c r="G13" s="5">
        <f t="shared" si="0"/>
        <v>0</v>
      </c>
    </row>
    <row r="14" spans="2:7" x14ac:dyDescent="0.35">
      <c r="B14" s="14"/>
      <c r="C14" s="13">
        <v>0</v>
      </c>
      <c r="D14" s="15">
        <v>1000</v>
      </c>
      <c r="E14" s="14"/>
      <c r="F14" s="15" t="s">
        <v>7</v>
      </c>
      <c r="G14" s="5">
        <f t="shared" si="0"/>
        <v>0</v>
      </c>
    </row>
    <row r="16" spans="2:7" x14ac:dyDescent="0.35">
      <c r="F16" s="7" t="s">
        <v>8</v>
      </c>
      <c r="G16" s="4">
        <f>SUM(G6:G15)</f>
        <v>1</v>
      </c>
    </row>
    <row r="17" spans="2:8" x14ac:dyDescent="0.35">
      <c r="F17" s="7" t="s">
        <v>9</v>
      </c>
      <c r="G17" s="4">
        <f>G16*5%</f>
        <v>0.05</v>
      </c>
    </row>
    <row r="18" spans="2:8" x14ac:dyDescent="0.35">
      <c r="B18" s="8"/>
      <c r="C18" s="8"/>
      <c r="D18" s="9"/>
      <c r="E18" s="8"/>
      <c r="F18" s="10" t="s">
        <v>10</v>
      </c>
      <c r="G18" s="11">
        <f>G16+G17</f>
        <v>1.05</v>
      </c>
    </row>
    <row r="20" spans="2:8" x14ac:dyDescent="0.35">
      <c r="E20" s="20" t="s">
        <v>15</v>
      </c>
      <c r="F20" s="20"/>
      <c r="G20" s="13"/>
      <c r="H20" t="s">
        <v>11</v>
      </c>
    </row>
    <row r="21" spans="2:8" x14ac:dyDescent="0.35">
      <c r="F21" s="7" t="s">
        <v>12</v>
      </c>
      <c r="G21" s="4">
        <f>G20-G20/(1+H21)</f>
        <v>0</v>
      </c>
      <c r="H21" s="18">
        <v>0.09</v>
      </c>
    </row>
    <row r="22" spans="2:8" x14ac:dyDescent="0.35">
      <c r="F22" s="7" t="s">
        <v>13</v>
      </c>
      <c r="G22" s="4">
        <f>G20-G21</f>
        <v>0</v>
      </c>
    </row>
    <row r="23" spans="2:8" ht="15" thickBot="1" x14ac:dyDescent="0.4"/>
    <row r="24" spans="2:8" ht="15" thickBot="1" x14ac:dyDescent="0.4">
      <c r="F24" s="16" t="s">
        <v>14</v>
      </c>
      <c r="G24" s="17" t="str">
        <f>IF(G22=0,"",G18/G22)</f>
        <v/>
      </c>
    </row>
    <row r="25" spans="2:8" x14ac:dyDescent="0.35">
      <c r="G25" s="12"/>
    </row>
  </sheetData>
  <protectedRanges>
    <protectedRange sqref="H21" name="btw"/>
    <protectedRange sqref="G20" name="kaartprijs"/>
    <protectedRange sqref="B6:F14" name="gerecht gegevens"/>
  </protectedRanges>
  <mergeCells count="2">
    <mergeCell ref="C4:E4"/>
    <mergeCell ref="E20:F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D54B1-6A65-4DCC-B3DE-B958736478E7}">
  <dimension ref="B2:H25"/>
  <sheetViews>
    <sheetView topLeftCell="A5" workbookViewId="0">
      <selection activeCell="G24" sqref="G24"/>
    </sheetView>
  </sheetViews>
  <sheetFormatPr defaultRowHeight="14.5" x14ac:dyDescent="0.35"/>
  <cols>
    <col min="2" max="2" width="17.453125" customWidth="1"/>
    <col min="3" max="3" width="10" customWidth="1"/>
    <col min="4" max="4" width="12.54296875" style="2" customWidth="1"/>
    <col min="5" max="5" width="10.1796875" customWidth="1"/>
  </cols>
  <sheetData>
    <row r="2" spans="2:7" ht="18.5" x14ac:dyDescent="0.45">
      <c r="B2" s="6" t="s">
        <v>0</v>
      </c>
    </row>
    <row r="4" spans="2:7" x14ac:dyDescent="0.35">
      <c r="B4" t="s">
        <v>1</v>
      </c>
      <c r="C4" s="19"/>
      <c r="D4" s="19"/>
      <c r="E4" s="19"/>
    </row>
    <row r="5" spans="2:7" ht="29" x14ac:dyDescent="0.35">
      <c r="B5" s="1" t="s">
        <v>2</v>
      </c>
      <c r="C5" s="1" t="s">
        <v>3</v>
      </c>
      <c r="D5" s="3" t="s">
        <v>4</v>
      </c>
      <c r="E5" s="3" t="s">
        <v>5</v>
      </c>
      <c r="F5" s="1"/>
      <c r="G5" s="1" t="s">
        <v>6</v>
      </c>
    </row>
    <row r="6" spans="2:7" x14ac:dyDescent="0.35">
      <c r="B6" s="14"/>
      <c r="C6" s="13">
        <v>4</v>
      </c>
      <c r="D6" s="15">
        <v>1000</v>
      </c>
      <c r="E6" s="14">
        <v>250</v>
      </c>
      <c r="F6" s="15" t="s">
        <v>7</v>
      </c>
      <c r="G6" s="5">
        <f>C6/D6*E6</f>
        <v>1</v>
      </c>
    </row>
    <row r="7" spans="2:7" x14ac:dyDescent="0.35">
      <c r="B7" s="14"/>
      <c r="C7" s="13">
        <v>0</v>
      </c>
      <c r="D7" s="15">
        <v>1000</v>
      </c>
      <c r="E7" s="14"/>
      <c r="F7" s="15" t="s">
        <v>7</v>
      </c>
      <c r="G7" s="5">
        <f t="shared" ref="G7:G14" si="0">C7/D7*E7</f>
        <v>0</v>
      </c>
    </row>
    <row r="8" spans="2:7" x14ac:dyDescent="0.35">
      <c r="B8" s="14"/>
      <c r="C8" s="13">
        <v>0</v>
      </c>
      <c r="D8" s="15">
        <v>1000</v>
      </c>
      <c r="E8" s="14"/>
      <c r="F8" s="15" t="s">
        <v>7</v>
      </c>
      <c r="G8" s="5">
        <f t="shared" si="0"/>
        <v>0</v>
      </c>
    </row>
    <row r="9" spans="2:7" x14ac:dyDescent="0.35">
      <c r="B9" s="14"/>
      <c r="C9" s="13">
        <v>0</v>
      </c>
      <c r="D9" s="15">
        <v>1000</v>
      </c>
      <c r="E9" s="14"/>
      <c r="F9" s="15" t="s">
        <v>7</v>
      </c>
      <c r="G9" s="5">
        <f t="shared" si="0"/>
        <v>0</v>
      </c>
    </row>
    <row r="10" spans="2:7" x14ac:dyDescent="0.35">
      <c r="B10" s="14"/>
      <c r="C10" s="13">
        <v>0</v>
      </c>
      <c r="D10" s="15">
        <v>1000</v>
      </c>
      <c r="E10" s="14"/>
      <c r="F10" s="15" t="s">
        <v>7</v>
      </c>
      <c r="G10" s="5">
        <f t="shared" si="0"/>
        <v>0</v>
      </c>
    </row>
    <row r="11" spans="2:7" x14ac:dyDescent="0.35">
      <c r="B11" s="14"/>
      <c r="C11" s="13">
        <v>0</v>
      </c>
      <c r="D11" s="15">
        <v>1000</v>
      </c>
      <c r="E11" s="14"/>
      <c r="F11" s="15" t="s">
        <v>7</v>
      </c>
      <c r="G11" s="5">
        <f t="shared" si="0"/>
        <v>0</v>
      </c>
    </row>
    <row r="12" spans="2:7" x14ac:dyDescent="0.35">
      <c r="B12" s="14"/>
      <c r="C12" s="13">
        <v>0</v>
      </c>
      <c r="D12" s="15">
        <v>1000</v>
      </c>
      <c r="E12" s="14"/>
      <c r="F12" s="15" t="s">
        <v>7</v>
      </c>
      <c r="G12" s="5">
        <f t="shared" si="0"/>
        <v>0</v>
      </c>
    </row>
    <row r="13" spans="2:7" x14ac:dyDescent="0.35">
      <c r="B13" s="14"/>
      <c r="C13" s="13">
        <v>0</v>
      </c>
      <c r="D13" s="15">
        <v>1000</v>
      </c>
      <c r="E13" s="14"/>
      <c r="F13" s="15" t="s">
        <v>7</v>
      </c>
      <c r="G13" s="5">
        <f t="shared" si="0"/>
        <v>0</v>
      </c>
    </row>
    <row r="14" spans="2:7" x14ac:dyDescent="0.35">
      <c r="B14" s="14"/>
      <c r="C14" s="13">
        <v>0</v>
      </c>
      <c r="D14" s="15">
        <v>1000</v>
      </c>
      <c r="E14" s="14"/>
      <c r="F14" s="15" t="s">
        <v>7</v>
      </c>
      <c r="G14" s="5">
        <f t="shared" si="0"/>
        <v>0</v>
      </c>
    </row>
    <row r="16" spans="2:7" x14ac:dyDescent="0.35">
      <c r="F16" s="7" t="s">
        <v>8</v>
      </c>
      <c r="G16" s="4">
        <f>SUM(G6:G15)</f>
        <v>1</v>
      </c>
    </row>
    <row r="17" spans="2:8" x14ac:dyDescent="0.35">
      <c r="F17" s="7" t="s">
        <v>9</v>
      </c>
      <c r="G17" s="4">
        <f>G16*5%</f>
        <v>0.05</v>
      </c>
    </row>
    <row r="18" spans="2:8" x14ac:dyDescent="0.35">
      <c r="B18" s="8"/>
      <c r="C18" s="8"/>
      <c r="D18" s="9"/>
      <c r="E18" s="8"/>
      <c r="F18" s="10" t="s">
        <v>10</v>
      </c>
      <c r="G18" s="11">
        <f>G16+G17</f>
        <v>1.05</v>
      </c>
    </row>
    <row r="20" spans="2:8" x14ac:dyDescent="0.35">
      <c r="E20" s="20" t="s">
        <v>15</v>
      </c>
      <c r="F20" s="20"/>
      <c r="G20" s="13"/>
      <c r="H20" t="s">
        <v>11</v>
      </c>
    </row>
    <row r="21" spans="2:8" x14ac:dyDescent="0.35">
      <c r="F21" s="7" t="s">
        <v>12</v>
      </c>
      <c r="G21" s="4">
        <f>G20-G20/(1+H21)</f>
        <v>0</v>
      </c>
      <c r="H21" s="18">
        <v>0.09</v>
      </c>
    </row>
    <row r="22" spans="2:8" x14ac:dyDescent="0.35">
      <c r="F22" s="7" t="s">
        <v>13</v>
      </c>
      <c r="G22" s="4">
        <f>G20-G21</f>
        <v>0</v>
      </c>
    </row>
    <row r="23" spans="2:8" ht="15" thickBot="1" x14ac:dyDescent="0.4"/>
    <row r="24" spans="2:8" ht="15" thickBot="1" x14ac:dyDescent="0.4">
      <c r="F24" s="16" t="s">
        <v>14</v>
      </c>
      <c r="G24" s="17" t="str">
        <f>IF(G22=0,"",G18/G22)</f>
        <v/>
      </c>
    </row>
    <row r="25" spans="2:8" x14ac:dyDescent="0.35">
      <c r="G25" s="12"/>
    </row>
  </sheetData>
  <protectedRanges>
    <protectedRange sqref="H21" name="btw"/>
    <protectedRange sqref="G20" name="kaartprijs"/>
    <protectedRange sqref="B6:F14" name="gerecht gegevens"/>
  </protectedRanges>
  <mergeCells count="2">
    <mergeCell ref="C4:E4"/>
    <mergeCell ref="E20:F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04d100-d057-43a7-a9ee-8debf9e6fdf8" xsi:nil="true"/>
    <lcf76f155ced4ddcb4097134ff3c332f xmlns="7205f554-9cd9-40e5-9a86-2e19326d4fa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2FB33F705AEF458B4AE39FF9CF20D8" ma:contentTypeVersion="17" ma:contentTypeDescription="Een nieuw document maken." ma:contentTypeScope="" ma:versionID="0f7d561cc7e421e25f51f89c02348d52">
  <xsd:schema xmlns:xsd="http://www.w3.org/2001/XMLSchema" xmlns:xs="http://www.w3.org/2001/XMLSchema" xmlns:p="http://schemas.microsoft.com/office/2006/metadata/properties" xmlns:ns2="7205f554-9cd9-40e5-9a86-2e19326d4fac" xmlns:ns3="fd8e9bee-6f02-4dc7-81c1-c6da85544186" xmlns:ns4="2604d100-d057-43a7-a9ee-8debf9e6fdf8" targetNamespace="http://schemas.microsoft.com/office/2006/metadata/properties" ma:root="true" ma:fieldsID="e5713cbe7c5eb20ee44e03de4e58e7e9" ns2:_="" ns3:_="" ns4:_="">
    <xsd:import namespace="7205f554-9cd9-40e5-9a86-2e19326d4fac"/>
    <xsd:import namespace="fd8e9bee-6f02-4dc7-81c1-c6da85544186"/>
    <xsd:import namespace="2604d100-d057-43a7-a9ee-8debf9e6f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5f554-9cd9-40e5-9a86-2e19326d4f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50233a8f-1d7e-4cfe-bc24-0f7371170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e9bee-6f02-4dc7-81c1-c6da8554418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4d100-d057-43a7-a9ee-8debf9e6fdf8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6f4087c-7414-4713-aca0-a5cdb37f5d31}" ma:internalName="TaxCatchAll" ma:showField="CatchAllData" ma:web="fd8e9bee-6f02-4dc7-81c1-c6da855441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DAA58B-5B0E-42A7-BBBE-390B5537D7AB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2604d100-d057-43a7-a9ee-8debf9e6fdf8"/>
    <ds:schemaRef ds:uri="http://purl.org/dc/elements/1.1/"/>
    <ds:schemaRef ds:uri="7205f554-9cd9-40e5-9a86-2e19326d4fac"/>
    <ds:schemaRef ds:uri="http://www.w3.org/XML/1998/namespace"/>
    <ds:schemaRef ds:uri="fd8e9bee-6f02-4dc7-81c1-c6da85544186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C9F73B7-D234-4239-A2E7-BAB0140DC2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1EFE58-937A-4F10-94C4-2C50B4228C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5f554-9cd9-40e5-9a86-2e19326d4fac"/>
    <ds:schemaRef ds:uri="fd8e9bee-6f02-4dc7-81c1-c6da85544186"/>
    <ds:schemaRef ds:uri="2604d100-d057-43a7-a9ee-8debf9e6fd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59e134d-d03c-4611-9cd6-7146b693fd91}" enabled="1" method="Privileged" siteId="{607c2ac4-da16-4b70-87ea-0a2909c0dcf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gerecht 1</vt:lpstr>
      <vt:lpstr>gerecht 2</vt:lpstr>
      <vt:lpstr>gerecht 3</vt:lpstr>
      <vt:lpstr>gerecht 4</vt:lpstr>
      <vt:lpstr>gerecht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RTLS</dc:creator>
  <cp:keywords/>
  <dc:description/>
  <cp:lastModifiedBy>e vdb</cp:lastModifiedBy>
  <cp:revision/>
  <dcterms:created xsi:type="dcterms:W3CDTF">2020-05-15T14:55:54Z</dcterms:created>
  <dcterms:modified xsi:type="dcterms:W3CDTF">2024-06-27T08:46:54Z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0x010100B62FB33F705AEF458B4AE39FF9CF20D8</vt:lpwstr>
  </property>
</Properties>
</file>